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tabRatio="239" activeTab="0"/>
  </bookViews>
  <sheets>
    <sheet name="OdenekDurum" sheetId="1" r:id="rId1"/>
  </sheets>
  <definedNames>
    <definedName name="Avans">'OdenekDurum'!$D$1</definedName>
    <definedName name="Ay">'OdenekDurum'!$B$3</definedName>
    <definedName name="BaslaSatir">'OdenekDurum'!$A$14</definedName>
    <definedName name="ButceYil">'OdenekDurum'!$B$1</definedName>
    <definedName name="FormatSatir">'OdenekDurum'!$A$4</definedName>
    <definedName name="KurAd">'OdenekDurum'!$B$2</definedName>
    <definedName name="ToplamFormatSatir">'OdenekDurum'!$F$7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<sst xmlns="http://schemas.openxmlformats.org/spreadsheetml/2006/main" count="270" uniqueCount="71">
  <si>
    <t>62- YÜKSEKÖĞRETİM</t>
  </si>
  <si>
    <t>TERTİP</t>
  </si>
  <si>
    <t>KBÖ</t>
  </si>
  <si>
    <t>EKLENEN</t>
  </si>
  <si>
    <t>DÜŞÜLEN</t>
  </si>
  <si>
    <t>TOPLAM ÖDENEK</t>
  </si>
  <si>
    <t>SERBEST</t>
  </si>
  <si>
    <t>BLOKE</t>
  </si>
  <si>
    <t xml:space="preserve">ÖDENEK GÖNDERME </t>
  </si>
  <si>
    <t>TENKİS</t>
  </si>
  <si>
    <t xml:space="preserve">TOPLAM ÖDENEK GÖNDERME </t>
  </si>
  <si>
    <t>KULLANILABİLİR ÖDENEK GÖNDERME</t>
  </si>
  <si>
    <t>KALAN</t>
  </si>
  <si>
    <t>PROGRAM</t>
  </si>
  <si>
    <t>ALTPROGRAM</t>
  </si>
  <si>
    <t>FAALİYET</t>
  </si>
  <si>
    <t>ALT FAALİYET</t>
  </si>
  <si>
    <t>Yıl:</t>
  </si>
  <si>
    <t>Kurum:</t>
  </si>
  <si>
    <t xml:space="preserve">İLAHİYAT FAKÜLTESİ </t>
  </si>
  <si>
    <t>TOPLAM 
ÖDENEK-HARCAMA</t>
  </si>
  <si>
    <t>TOPLAM</t>
  </si>
  <si>
    <t>Avans Dahil?:</t>
  </si>
  <si>
    <t>KURUM İÇİ AKTARMA</t>
  </si>
  <si>
    <t>KURUM İÇİ DÜŞÜLEN</t>
  </si>
  <si>
    <t>YEDEKTEN AKTARMA</t>
  </si>
  <si>
    <t>239- ÖN LİSANS EĞİTİMİ, LİSANS EĞİTİMİ VE LİSANSÜSTÜ EĞİTİM</t>
  </si>
  <si>
    <t>756- Yükseköğretim Kurumları Birinci Öğretim</t>
  </si>
  <si>
    <t xml:space="preserve">0- </t>
  </si>
  <si>
    <t>62.239.756.0-0429.0034-02-01.01</t>
  </si>
  <si>
    <t>62</t>
  </si>
  <si>
    <t>239</t>
  </si>
  <si>
    <t>756</t>
  </si>
  <si>
    <t>0</t>
  </si>
  <si>
    <t>0429</t>
  </si>
  <si>
    <t>0034</t>
  </si>
  <si>
    <t>02</t>
  </si>
  <si>
    <t>01</t>
  </si>
  <si>
    <t>62.239.756.0-0429.0034-02-01.02</t>
  </si>
  <si>
    <t>62.239.756.0-0429.0034-02-01.04</t>
  </si>
  <si>
    <t>04</t>
  </si>
  <si>
    <t>62.239.756.0-0429.0034-02-02.01</t>
  </si>
  <si>
    <t>62.239.756.0-0429.0034-02-02.02</t>
  </si>
  <si>
    <t>62.239.756.0-0429.0034-02-02.04</t>
  </si>
  <si>
    <t>62.239.756.0-0429.0034-02-03.02</t>
  </si>
  <si>
    <t>03</t>
  </si>
  <si>
    <t>62.239.756.0-0429.0034-02-03.03.10</t>
  </si>
  <si>
    <t>10</t>
  </si>
  <si>
    <t>62.239.756.0-0429.0034-02-03.03.20</t>
  </si>
  <si>
    <t>20</t>
  </si>
  <si>
    <t>62.239.756.0-0429.0034-02-03.05</t>
  </si>
  <si>
    <t>05</t>
  </si>
  <si>
    <t>759- Yükseköğretim Kurumları İkinci Öğretim</t>
  </si>
  <si>
    <t>62.239.759.0-0429.0034-13-01.01</t>
  </si>
  <si>
    <t>759</t>
  </si>
  <si>
    <t>13</t>
  </si>
  <si>
    <t>62.239.759.0-0429.0034-13-01.04</t>
  </si>
  <si>
    <t>62.239.759.0-0429.0034-13-02.04</t>
  </si>
  <si>
    <t>62.239.759.0-0429.0034-13-03.02</t>
  </si>
  <si>
    <t>62.239.759.0-0429.0034-13-03.03.10</t>
  </si>
  <si>
    <t>62.239.759.0-0429.0034-13-03.03.20</t>
  </si>
  <si>
    <t>62.239.759.0-0429.0034-13-03.05</t>
  </si>
  <si>
    <t>62.239.759.0-0429.0034-13-03.07</t>
  </si>
  <si>
    <t>07</t>
  </si>
  <si>
    <t>62.239.759.0-0429.0034-13-03.08</t>
  </si>
  <si>
    <t>08</t>
  </si>
  <si>
    <t>760- Yükseköğretim Kurumları Yaz Okulları</t>
  </si>
  <si>
    <t>62.239.760.0-0429.0034-13-01.01</t>
  </si>
  <si>
    <t>760</t>
  </si>
  <si>
    <t>62.239.760.0-0429.0034-13-03.02</t>
  </si>
  <si>
    <t>(AVANS DAHİL)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</si>
</sst>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6">
    <font>
      <sz val="10"/>
      <name val="Tahoma"/>
      <family val="0"/>
    </font>
    <font>
      <b/>
      <sz val="9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9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1" xfId="53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5"/>
  <sheetViews>
    <sheetView showZeros="0" tabSelected="1" view="pageBreakPreview" zoomScale="60" zoomScaleNormal="70" zoomScalePageLayoutView="0" workbookViewId="0" topLeftCell="A9">
      <selection activeCell="C23" sqref="C23"/>
    </sheetView>
  </sheetViews>
  <sheetFormatPr defaultColWidth="9.140625" defaultRowHeight="12.75"/>
  <cols>
    <col min="1" max="3" width="30.7109375" style="8" customWidth="1"/>
    <col min="4" max="4" width="30.7109375" style="8" hidden="1" customWidth="1"/>
    <col min="5" max="5" width="32.57421875" style="8" customWidth="1"/>
    <col min="6" max="18" width="15.7109375" style="8" customWidth="1"/>
    <col min="19" max="19" width="15.140625" style="8" customWidth="1"/>
    <col min="20" max="20" width="13.57421875" style="8" customWidth="1"/>
    <col min="21" max="21" width="12.140625" style="8" customWidth="1"/>
    <col min="22" max="70" width="9.140625" style="8" customWidth="1"/>
    <col min="71" max="81" width="9.140625" style="8" hidden="1" customWidth="1"/>
    <col min="82" max="16384" width="9.140625" style="8" customWidth="1"/>
  </cols>
  <sheetData>
    <row r="1" spans="1:4" ht="12.75" hidden="1">
      <c r="A1" s="8" t="s">
        <v>17</v>
      </c>
      <c r="B1" s="8">
        <v>2023</v>
      </c>
      <c r="C1" s="19" t="s">
        <v>22</v>
      </c>
      <c r="D1" s="19" t="s">
        <v>70</v>
      </c>
    </row>
    <row r="2" spans="1:2" ht="12.75" hidden="1">
      <c r="A2" s="8" t="s">
        <v>18</v>
      </c>
      <c r="B2" s="8" t="s">
        <v>19</v>
      </c>
    </row>
    <row r="3" spans="2:21" ht="12.75" hidden="1">
      <c r="B3" s="8">
        <v>12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8">
        <v>10</v>
      </c>
      <c r="P3" s="8">
        <v>11</v>
      </c>
      <c r="Q3" s="8">
        <v>12</v>
      </c>
      <c r="R3" s="8">
        <v>13</v>
      </c>
      <c r="S3" s="8">
        <v>14</v>
      </c>
      <c r="T3" s="8">
        <v>15</v>
      </c>
      <c r="U3" s="8">
        <v>16</v>
      </c>
    </row>
    <row r="4" spans="1:21" ht="12.75" hidden="1">
      <c r="A4" s="11"/>
      <c r="B4" s="11"/>
      <c r="C4" s="11"/>
      <c r="D4" s="11"/>
      <c r="E4" s="9"/>
      <c r="F4" s="10">
        <v>0</v>
      </c>
      <c r="G4" s="10">
        <v>0</v>
      </c>
      <c r="H4" s="10">
        <v>0</v>
      </c>
      <c r="I4" s="10">
        <f>F4+G4-H4</f>
        <v>0</v>
      </c>
      <c r="J4" s="10">
        <v>0</v>
      </c>
      <c r="K4" s="10">
        <f>I4-J4</f>
        <v>0</v>
      </c>
      <c r="L4" s="10">
        <v>0</v>
      </c>
      <c r="M4" s="10">
        <v>0</v>
      </c>
      <c r="N4" s="10">
        <f>L4+M4</f>
        <v>0</v>
      </c>
      <c r="O4" s="10">
        <f>J4-N4</f>
        <v>0</v>
      </c>
      <c r="P4" s="10">
        <v>0</v>
      </c>
      <c r="Q4" s="10">
        <f>N4-P4</f>
        <v>0</v>
      </c>
      <c r="R4" s="10">
        <f>I4-P4</f>
        <v>0</v>
      </c>
      <c r="S4" s="10">
        <f>0</f>
        <v>0</v>
      </c>
      <c r="T4" s="10">
        <f>0</f>
        <v>0</v>
      </c>
      <c r="U4" s="10">
        <f>0</f>
        <v>0</v>
      </c>
    </row>
    <row r="5" spans="1:21" s="17" customFormat="1" ht="9" hidden="1">
      <c r="A5" s="16"/>
      <c r="B5" s="16"/>
      <c r="C5" s="16"/>
      <c r="D5" s="16"/>
      <c r="E5" s="18"/>
      <c r="F5" s="15"/>
      <c r="G5" s="15"/>
      <c r="H5" s="15"/>
      <c r="I5" s="15"/>
      <c r="J5" s="15"/>
      <c r="K5" s="15"/>
      <c r="L5" s="15"/>
      <c r="M5" s="15"/>
      <c r="N5" s="15"/>
      <c r="O5" s="15"/>
      <c r="P5" s="15">
        <v>0</v>
      </c>
      <c r="Q5" s="15"/>
      <c r="R5" s="15"/>
      <c r="S5" s="15"/>
      <c r="T5" s="15"/>
      <c r="U5" s="15"/>
    </row>
    <row r="6" ht="13.5" hidden="1" thickBot="1"/>
    <row r="7" spans="1:21" s="14" customFormat="1" ht="48" customHeight="1" hidden="1" thickBot="1">
      <c r="A7" s="20" t="s">
        <v>21</v>
      </c>
      <c r="B7" s="21"/>
      <c r="C7" s="21"/>
      <c r="D7" s="21"/>
      <c r="E7" s="22"/>
      <c r="F7" s="12">
        <v>0</v>
      </c>
      <c r="G7" s="12">
        <v>0</v>
      </c>
      <c r="H7" s="12">
        <v>0</v>
      </c>
      <c r="I7" s="12">
        <f>F7+G7-H7</f>
        <v>0</v>
      </c>
      <c r="J7" s="12">
        <v>0</v>
      </c>
      <c r="K7" s="12">
        <f>I7-J7</f>
        <v>0</v>
      </c>
      <c r="L7" s="12">
        <v>0</v>
      </c>
      <c r="M7" s="12">
        <v>0</v>
      </c>
      <c r="N7" s="12">
        <f>L7+M7</f>
        <v>0</v>
      </c>
      <c r="O7" s="12">
        <f>J7-N7</f>
        <v>0</v>
      </c>
      <c r="P7" s="12">
        <v>0</v>
      </c>
      <c r="Q7" s="12">
        <f>N7-P7</f>
        <v>0</v>
      </c>
      <c r="R7" s="13">
        <f>I7-P7</f>
        <v>0</v>
      </c>
      <c r="S7" s="13">
        <v>0</v>
      </c>
      <c r="T7" s="13">
        <v>0</v>
      </c>
      <c r="U7" s="13">
        <v>0</v>
      </c>
    </row>
    <row r="8" ht="12.75" hidden="1"/>
    <row r="9" ht="12.75">
      <c r="E9" s="2"/>
    </row>
    <row r="10" spans="1:21" ht="17.25" customHeight="1">
      <c r="A10" s="23" t="str">
        <f>ButceYil&amp;" YILI BÜTÇE TERTİPLERİN ÖDENEK DURUM LİSTESİ"</f>
        <v>2023 YILI BÜTÇE TERTİPLERİN ÖDENEK DURUM LİSTESİ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16.5" customHeight="1">
      <c r="A11" s="24" t="str">
        <f>KurAd</f>
        <v>İLAHİYAT FAKÜLTESİ 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5:17" ht="16.5" customHeight="1" thickBot="1"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1" ht="33.75" customHeight="1" thickBot="1">
      <c r="A13" s="3" t="s">
        <v>13</v>
      </c>
      <c r="B13" s="4" t="s">
        <v>14</v>
      </c>
      <c r="C13" s="4" t="s">
        <v>15</v>
      </c>
      <c r="D13" s="4" t="s">
        <v>16</v>
      </c>
      <c r="E13" s="5" t="s">
        <v>1</v>
      </c>
      <c r="F13" s="4" t="s">
        <v>2</v>
      </c>
      <c r="G13" s="4" t="s">
        <v>3</v>
      </c>
      <c r="H13" s="6" t="s">
        <v>4</v>
      </c>
      <c r="I13" s="4" t="s">
        <v>5</v>
      </c>
      <c r="J13" s="4" t="s">
        <v>6</v>
      </c>
      <c r="K13" s="4" t="s">
        <v>7</v>
      </c>
      <c r="L13" s="4" t="s">
        <v>8</v>
      </c>
      <c r="M13" s="4" t="s">
        <v>9</v>
      </c>
      <c r="N13" s="4" t="s">
        <v>10</v>
      </c>
      <c r="O13" s="4" t="s">
        <v>11</v>
      </c>
      <c r="P13" s="4" t="str">
        <f>"HARCAMA "&amp;Avans</f>
        <v>HARCAMA (AVANS DAHİL)</v>
      </c>
      <c r="Q13" s="4" t="s">
        <v>12</v>
      </c>
      <c r="R13" s="7" t="s">
        <v>20</v>
      </c>
      <c r="S13" s="7" t="s">
        <v>23</v>
      </c>
      <c r="T13" s="7" t="s">
        <v>25</v>
      </c>
      <c r="U13" s="7" t="s">
        <v>24</v>
      </c>
    </row>
    <row r="14" spans="1:80" ht="31.5" customHeight="1">
      <c r="A14" s="11" t="s">
        <v>0</v>
      </c>
      <c r="B14" s="11" t="s">
        <v>26</v>
      </c>
      <c r="C14" s="11" t="s">
        <v>27</v>
      </c>
      <c r="D14" s="11" t="s">
        <v>28</v>
      </c>
      <c r="E14" s="9" t="s">
        <v>29</v>
      </c>
      <c r="F14" s="10">
        <v>10368000</v>
      </c>
      <c r="G14" s="10">
        <v>10500000</v>
      </c>
      <c r="H14" s="10">
        <v>750000</v>
      </c>
      <c r="I14" s="10">
        <f aca="true" t="shared" si="0" ref="I14:I35">F14+G14-H14</f>
        <v>20118000</v>
      </c>
      <c r="J14" s="10">
        <v>20118000</v>
      </c>
      <c r="K14" s="10">
        <f aca="true" t="shared" si="1" ref="K14:K35">I14-J14</f>
        <v>0</v>
      </c>
      <c r="L14" s="10">
        <v>20868000</v>
      </c>
      <c r="M14" s="10">
        <v>-750000</v>
      </c>
      <c r="N14" s="10">
        <f aca="true" t="shared" si="2" ref="N14:N35">L14+M14</f>
        <v>20118000</v>
      </c>
      <c r="O14" s="10">
        <f aca="true" t="shared" si="3" ref="O14:O35">J14-N14</f>
        <v>0</v>
      </c>
      <c r="P14" s="10">
        <v>19988731.98</v>
      </c>
      <c r="Q14" s="10">
        <f aca="true" t="shared" si="4" ref="Q14:Q35">N14-P14</f>
        <v>129268.01999999955</v>
      </c>
      <c r="R14" s="10">
        <f aca="true" t="shared" si="5" ref="R14:R35">I14-P14</f>
        <v>129268.01999999955</v>
      </c>
      <c r="S14" s="10">
        <v>0</v>
      </c>
      <c r="T14" s="10">
        <v>0</v>
      </c>
      <c r="U14" s="10">
        <v>0</v>
      </c>
      <c r="BS14" s="8" t="s">
        <v>29</v>
      </c>
      <c r="BT14" s="8" t="s">
        <v>30</v>
      </c>
      <c r="BU14" s="8" t="s">
        <v>31</v>
      </c>
      <c r="BV14" s="8" t="s">
        <v>32</v>
      </c>
      <c r="BW14" s="8" t="s">
        <v>33</v>
      </c>
      <c r="BX14" s="8" t="s">
        <v>34</v>
      </c>
      <c r="BY14" s="8" t="s">
        <v>35</v>
      </c>
      <c r="BZ14" s="8" t="s">
        <v>36</v>
      </c>
      <c r="CA14" s="8" t="s">
        <v>37</v>
      </c>
      <c r="CB14" s="8" t="s">
        <v>37</v>
      </c>
    </row>
    <row r="15" spans="1:80" ht="24.75" customHeight="1">
      <c r="A15" s="11"/>
      <c r="B15" s="11"/>
      <c r="C15" s="11"/>
      <c r="D15" s="11"/>
      <c r="E15" s="9" t="s">
        <v>38</v>
      </c>
      <c r="F15" s="10">
        <v>2049000</v>
      </c>
      <c r="G15" s="10">
        <v>698000</v>
      </c>
      <c r="H15" s="10">
        <v>0</v>
      </c>
      <c r="I15" s="10">
        <f t="shared" si="0"/>
        <v>2747000</v>
      </c>
      <c r="J15" s="10">
        <v>2747000</v>
      </c>
      <c r="K15" s="10">
        <f t="shared" si="1"/>
        <v>0</v>
      </c>
      <c r="L15" s="10">
        <v>2747000</v>
      </c>
      <c r="M15" s="10">
        <v>0</v>
      </c>
      <c r="N15" s="10">
        <f t="shared" si="2"/>
        <v>2747000</v>
      </c>
      <c r="O15" s="10">
        <f t="shared" si="3"/>
        <v>0</v>
      </c>
      <c r="P15" s="10">
        <v>2746973.31</v>
      </c>
      <c r="Q15" s="10">
        <f t="shared" si="4"/>
        <v>26.68999999994412</v>
      </c>
      <c r="R15" s="10">
        <f t="shared" si="5"/>
        <v>26.68999999994412</v>
      </c>
      <c r="S15" s="10">
        <v>0</v>
      </c>
      <c r="T15" s="10">
        <v>0</v>
      </c>
      <c r="U15" s="10">
        <v>0</v>
      </c>
      <c r="BS15" s="8" t="s">
        <v>38</v>
      </c>
      <c r="BT15" s="8" t="s">
        <v>30</v>
      </c>
      <c r="BU15" s="8" t="s">
        <v>31</v>
      </c>
      <c r="BV15" s="8" t="s">
        <v>32</v>
      </c>
      <c r="BW15" s="8" t="s">
        <v>33</v>
      </c>
      <c r="BX15" s="8" t="s">
        <v>34</v>
      </c>
      <c r="BY15" s="8" t="s">
        <v>35</v>
      </c>
      <c r="BZ15" s="8" t="s">
        <v>36</v>
      </c>
      <c r="CA15" s="8" t="s">
        <v>37</v>
      </c>
      <c r="CB15" s="8" t="s">
        <v>36</v>
      </c>
    </row>
    <row r="16" spans="1:80" ht="24.75" customHeight="1">
      <c r="A16" s="11"/>
      <c r="B16" s="11"/>
      <c r="C16" s="11"/>
      <c r="D16" s="11"/>
      <c r="E16" s="9" t="s">
        <v>39</v>
      </c>
      <c r="F16" s="10">
        <v>91000</v>
      </c>
      <c r="G16" s="10">
        <v>67800</v>
      </c>
      <c r="H16" s="10">
        <v>2950</v>
      </c>
      <c r="I16" s="10">
        <f t="shared" si="0"/>
        <v>155850</v>
      </c>
      <c r="J16" s="10">
        <v>155850</v>
      </c>
      <c r="K16" s="10">
        <f t="shared" si="1"/>
        <v>0</v>
      </c>
      <c r="L16" s="10">
        <v>158800</v>
      </c>
      <c r="M16" s="10">
        <v>-2950</v>
      </c>
      <c r="N16" s="10">
        <f t="shared" si="2"/>
        <v>155850</v>
      </c>
      <c r="O16" s="10">
        <f t="shared" si="3"/>
        <v>0</v>
      </c>
      <c r="P16" s="10">
        <v>155836.81</v>
      </c>
      <c r="Q16" s="10">
        <f t="shared" si="4"/>
        <v>13.190000000002328</v>
      </c>
      <c r="R16" s="10">
        <f t="shared" si="5"/>
        <v>13.190000000002328</v>
      </c>
      <c r="S16" s="10">
        <v>0</v>
      </c>
      <c r="T16" s="10">
        <v>0</v>
      </c>
      <c r="U16" s="10">
        <v>0</v>
      </c>
      <c r="BS16" s="8" t="s">
        <v>39</v>
      </c>
      <c r="BT16" s="8" t="s">
        <v>30</v>
      </c>
      <c r="BU16" s="8" t="s">
        <v>31</v>
      </c>
      <c r="BV16" s="8" t="s">
        <v>32</v>
      </c>
      <c r="BW16" s="8" t="s">
        <v>33</v>
      </c>
      <c r="BX16" s="8" t="s">
        <v>34</v>
      </c>
      <c r="BY16" s="8" t="s">
        <v>35</v>
      </c>
      <c r="BZ16" s="8" t="s">
        <v>36</v>
      </c>
      <c r="CA16" s="8" t="s">
        <v>37</v>
      </c>
      <c r="CB16" s="8" t="s">
        <v>40</v>
      </c>
    </row>
    <row r="17" spans="1:80" ht="24.75" customHeight="1">
      <c r="A17" s="11"/>
      <c r="B17" s="11"/>
      <c r="C17" s="11"/>
      <c r="D17" s="11"/>
      <c r="E17" s="9" t="s">
        <v>41</v>
      </c>
      <c r="F17" s="10">
        <v>1262000</v>
      </c>
      <c r="G17" s="10">
        <v>1000000</v>
      </c>
      <c r="H17" s="10">
        <v>175000</v>
      </c>
      <c r="I17" s="10">
        <f t="shared" si="0"/>
        <v>2087000</v>
      </c>
      <c r="J17" s="10">
        <v>2087000</v>
      </c>
      <c r="K17" s="10">
        <f t="shared" si="1"/>
        <v>0</v>
      </c>
      <c r="L17" s="10">
        <v>2262000</v>
      </c>
      <c r="M17" s="10">
        <v>-175000</v>
      </c>
      <c r="N17" s="10">
        <f t="shared" si="2"/>
        <v>2087000</v>
      </c>
      <c r="O17" s="10">
        <f t="shared" si="3"/>
        <v>0</v>
      </c>
      <c r="P17" s="10">
        <v>2077449.67</v>
      </c>
      <c r="Q17" s="10">
        <f t="shared" si="4"/>
        <v>9550.330000000075</v>
      </c>
      <c r="R17" s="10">
        <f t="shared" si="5"/>
        <v>9550.330000000075</v>
      </c>
      <c r="S17" s="10">
        <v>0</v>
      </c>
      <c r="T17" s="10">
        <v>0</v>
      </c>
      <c r="U17" s="10">
        <v>0</v>
      </c>
      <c r="BS17" s="8" t="s">
        <v>41</v>
      </c>
      <c r="BT17" s="8" t="s">
        <v>30</v>
      </c>
      <c r="BU17" s="8" t="s">
        <v>31</v>
      </c>
      <c r="BV17" s="8" t="s">
        <v>32</v>
      </c>
      <c r="BW17" s="8" t="s">
        <v>33</v>
      </c>
      <c r="BX17" s="8" t="s">
        <v>34</v>
      </c>
      <c r="BY17" s="8" t="s">
        <v>35</v>
      </c>
      <c r="BZ17" s="8" t="s">
        <v>36</v>
      </c>
      <c r="CA17" s="8" t="s">
        <v>36</v>
      </c>
      <c r="CB17" s="8" t="s">
        <v>37</v>
      </c>
    </row>
    <row r="18" spans="1:80" ht="24.75" customHeight="1">
      <c r="A18" s="11"/>
      <c r="B18" s="11"/>
      <c r="C18" s="11"/>
      <c r="D18" s="11"/>
      <c r="E18" s="9" t="s">
        <v>42</v>
      </c>
      <c r="F18" s="10">
        <v>331000</v>
      </c>
      <c r="G18" s="10">
        <v>131000</v>
      </c>
      <c r="H18" s="10">
        <v>0</v>
      </c>
      <c r="I18" s="10">
        <f t="shared" si="0"/>
        <v>462000</v>
      </c>
      <c r="J18" s="10">
        <v>462000</v>
      </c>
      <c r="K18" s="10">
        <f t="shared" si="1"/>
        <v>0</v>
      </c>
      <c r="L18" s="10">
        <v>462000</v>
      </c>
      <c r="M18" s="10">
        <v>0</v>
      </c>
      <c r="N18" s="10">
        <f t="shared" si="2"/>
        <v>462000</v>
      </c>
      <c r="O18" s="10">
        <f t="shared" si="3"/>
        <v>0</v>
      </c>
      <c r="P18" s="10">
        <v>461806.36</v>
      </c>
      <c r="Q18" s="10">
        <f t="shared" si="4"/>
        <v>193.64000000001397</v>
      </c>
      <c r="R18" s="10">
        <f t="shared" si="5"/>
        <v>193.64000000001397</v>
      </c>
      <c r="S18" s="10">
        <v>108000</v>
      </c>
      <c r="T18" s="10">
        <v>0</v>
      </c>
      <c r="U18" s="10">
        <v>0</v>
      </c>
      <c r="BS18" s="8" t="s">
        <v>42</v>
      </c>
      <c r="BT18" s="8" t="s">
        <v>30</v>
      </c>
      <c r="BU18" s="8" t="s">
        <v>31</v>
      </c>
      <c r="BV18" s="8" t="s">
        <v>32</v>
      </c>
      <c r="BW18" s="8" t="s">
        <v>33</v>
      </c>
      <c r="BX18" s="8" t="s">
        <v>34</v>
      </c>
      <c r="BY18" s="8" t="s">
        <v>35</v>
      </c>
      <c r="BZ18" s="8" t="s">
        <v>36</v>
      </c>
      <c r="CA18" s="8" t="s">
        <v>36</v>
      </c>
      <c r="CB18" s="8" t="s">
        <v>36</v>
      </c>
    </row>
    <row r="19" spans="1:80" ht="24.75" customHeight="1">
      <c r="A19" s="11"/>
      <c r="B19" s="11"/>
      <c r="C19" s="11"/>
      <c r="D19" s="11"/>
      <c r="E19" s="9" t="s">
        <v>43</v>
      </c>
      <c r="F19" s="10">
        <v>29000</v>
      </c>
      <c r="G19" s="10">
        <v>3550</v>
      </c>
      <c r="H19" s="10">
        <v>0</v>
      </c>
      <c r="I19" s="10">
        <f t="shared" si="0"/>
        <v>32550</v>
      </c>
      <c r="J19" s="10">
        <v>32550</v>
      </c>
      <c r="K19" s="10">
        <f t="shared" si="1"/>
        <v>0</v>
      </c>
      <c r="L19" s="10">
        <v>32550</v>
      </c>
      <c r="M19" s="10">
        <v>0</v>
      </c>
      <c r="N19" s="10">
        <f t="shared" si="2"/>
        <v>32550</v>
      </c>
      <c r="O19" s="10">
        <f t="shared" si="3"/>
        <v>0</v>
      </c>
      <c r="P19" s="10">
        <v>32549.76</v>
      </c>
      <c r="Q19" s="10">
        <f t="shared" si="4"/>
        <v>0.2400000000016007</v>
      </c>
      <c r="R19" s="10">
        <f t="shared" si="5"/>
        <v>0.2400000000016007</v>
      </c>
      <c r="S19" s="10">
        <v>0</v>
      </c>
      <c r="T19" s="10">
        <v>0</v>
      </c>
      <c r="U19" s="10">
        <v>0</v>
      </c>
      <c r="BS19" s="8" t="s">
        <v>43</v>
      </c>
      <c r="BT19" s="8" t="s">
        <v>30</v>
      </c>
      <c r="BU19" s="8" t="s">
        <v>31</v>
      </c>
      <c r="BV19" s="8" t="s">
        <v>32</v>
      </c>
      <c r="BW19" s="8" t="s">
        <v>33</v>
      </c>
      <c r="BX19" s="8" t="s">
        <v>34</v>
      </c>
      <c r="BY19" s="8" t="s">
        <v>35</v>
      </c>
      <c r="BZ19" s="8" t="s">
        <v>36</v>
      </c>
      <c r="CA19" s="8" t="s">
        <v>36</v>
      </c>
      <c r="CB19" s="8" t="s">
        <v>40</v>
      </c>
    </row>
    <row r="20" spans="1:80" ht="24.75" customHeight="1">
      <c r="A20" s="11"/>
      <c r="B20" s="11"/>
      <c r="C20" s="11"/>
      <c r="D20" s="11"/>
      <c r="E20" s="9" t="s">
        <v>44</v>
      </c>
      <c r="F20" s="10">
        <v>4000</v>
      </c>
      <c r="G20" s="10">
        <v>0</v>
      </c>
      <c r="H20" s="10">
        <v>0</v>
      </c>
      <c r="I20" s="10">
        <f t="shared" si="0"/>
        <v>4000</v>
      </c>
      <c r="J20" s="10">
        <v>4000</v>
      </c>
      <c r="K20" s="10">
        <f t="shared" si="1"/>
        <v>0</v>
      </c>
      <c r="L20" s="10">
        <v>4000</v>
      </c>
      <c r="M20" s="10">
        <v>0</v>
      </c>
      <c r="N20" s="10">
        <f t="shared" si="2"/>
        <v>4000</v>
      </c>
      <c r="O20" s="10">
        <f t="shared" si="3"/>
        <v>0</v>
      </c>
      <c r="P20" s="10">
        <v>3998</v>
      </c>
      <c r="Q20" s="10">
        <f t="shared" si="4"/>
        <v>2</v>
      </c>
      <c r="R20" s="10">
        <f t="shared" si="5"/>
        <v>2</v>
      </c>
      <c r="S20" s="10">
        <v>0</v>
      </c>
      <c r="T20" s="10">
        <v>0</v>
      </c>
      <c r="U20" s="10">
        <v>0</v>
      </c>
      <c r="BS20" s="8" t="s">
        <v>44</v>
      </c>
      <c r="BT20" s="8" t="s">
        <v>30</v>
      </c>
      <c r="BU20" s="8" t="s">
        <v>31</v>
      </c>
      <c r="BV20" s="8" t="s">
        <v>32</v>
      </c>
      <c r="BW20" s="8" t="s">
        <v>33</v>
      </c>
      <c r="BX20" s="8" t="s">
        <v>34</v>
      </c>
      <c r="BY20" s="8" t="s">
        <v>35</v>
      </c>
      <c r="BZ20" s="8" t="s">
        <v>36</v>
      </c>
      <c r="CA20" s="8" t="s">
        <v>45</v>
      </c>
      <c r="CB20" s="8" t="s">
        <v>36</v>
      </c>
    </row>
    <row r="21" spans="1:81" ht="24.75" customHeight="1">
      <c r="A21" s="11"/>
      <c r="B21" s="11"/>
      <c r="C21" s="11"/>
      <c r="D21" s="11"/>
      <c r="E21" s="9" t="s">
        <v>46</v>
      </c>
      <c r="F21" s="10">
        <v>2000</v>
      </c>
      <c r="G21" s="10">
        <v>500</v>
      </c>
      <c r="H21" s="10">
        <v>100</v>
      </c>
      <c r="I21" s="10">
        <f t="shared" si="0"/>
        <v>2400</v>
      </c>
      <c r="J21" s="10">
        <v>2400</v>
      </c>
      <c r="K21" s="10">
        <f t="shared" si="1"/>
        <v>0</v>
      </c>
      <c r="L21" s="10">
        <v>2400</v>
      </c>
      <c r="M21" s="10">
        <v>0</v>
      </c>
      <c r="N21" s="10">
        <f t="shared" si="2"/>
        <v>2400</v>
      </c>
      <c r="O21" s="10">
        <f t="shared" si="3"/>
        <v>0</v>
      </c>
      <c r="P21" s="10">
        <v>1560</v>
      </c>
      <c r="Q21" s="10">
        <f t="shared" si="4"/>
        <v>840</v>
      </c>
      <c r="R21" s="10">
        <f t="shared" si="5"/>
        <v>840</v>
      </c>
      <c r="S21" s="10">
        <v>0</v>
      </c>
      <c r="T21" s="10">
        <v>0</v>
      </c>
      <c r="U21" s="10">
        <v>0</v>
      </c>
      <c r="BS21" s="8" t="s">
        <v>46</v>
      </c>
      <c r="BT21" s="8" t="s">
        <v>30</v>
      </c>
      <c r="BU21" s="8" t="s">
        <v>31</v>
      </c>
      <c r="BV21" s="8" t="s">
        <v>32</v>
      </c>
      <c r="BW21" s="8" t="s">
        <v>33</v>
      </c>
      <c r="BX21" s="8" t="s">
        <v>34</v>
      </c>
      <c r="BY21" s="8" t="s">
        <v>35</v>
      </c>
      <c r="BZ21" s="8" t="s">
        <v>36</v>
      </c>
      <c r="CA21" s="8" t="s">
        <v>45</v>
      </c>
      <c r="CB21" s="8" t="s">
        <v>45</v>
      </c>
      <c r="CC21" s="8" t="s">
        <v>47</v>
      </c>
    </row>
    <row r="22" spans="1:81" ht="24.75" customHeight="1">
      <c r="A22" s="11"/>
      <c r="B22" s="11"/>
      <c r="C22" s="11"/>
      <c r="D22" s="11"/>
      <c r="E22" s="9" t="s">
        <v>48</v>
      </c>
      <c r="F22" s="10">
        <v>2000</v>
      </c>
      <c r="G22" s="10">
        <v>0</v>
      </c>
      <c r="H22" s="10">
        <v>2000</v>
      </c>
      <c r="I22" s="10">
        <f t="shared" si="0"/>
        <v>0</v>
      </c>
      <c r="J22" s="10">
        <v>0</v>
      </c>
      <c r="K22" s="10">
        <f t="shared" si="1"/>
        <v>0</v>
      </c>
      <c r="L22" s="10">
        <v>1900</v>
      </c>
      <c r="M22" s="10">
        <v>-1900</v>
      </c>
      <c r="N22" s="10">
        <f t="shared" si="2"/>
        <v>0</v>
      </c>
      <c r="O22" s="10">
        <f t="shared" si="3"/>
        <v>0</v>
      </c>
      <c r="P22" s="10">
        <v>0</v>
      </c>
      <c r="Q22" s="10">
        <f t="shared" si="4"/>
        <v>0</v>
      </c>
      <c r="R22" s="10">
        <f t="shared" si="5"/>
        <v>0</v>
      </c>
      <c r="S22" s="10">
        <v>0</v>
      </c>
      <c r="T22" s="10">
        <v>0</v>
      </c>
      <c r="U22" s="10">
        <v>0</v>
      </c>
      <c r="BS22" s="8" t="s">
        <v>48</v>
      </c>
      <c r="BT22" s="8" t="s">
        <v>30</v>
      </c>
      <c r="BU22" s="8" t="s">
        <v>31</v>
      </c>
      <c r="BV22" s="8" t="s">
        <v>32</v>
      </c>
      <c r="BW22" s="8" t="s">
        <v>33</v>
      </c>
      <c r="BX22" s="8" t="s">
        <v>34</v>
      </c>
      <c r="BY22" s="8" t="s">
        <v>35</v>
      </c>
      <c r="BZ22" s="8" t="s">
        <v>36</v>
      </c>
      <c r="CA22" s="8" t="s">
        <v>45</v>
      </c>
      <c r="CB22" s="8" t="s">
        <v>45</v>
      </c>
      <c r="CC22" s="8" t="s">
        <v>49</v>
      </c>
    </row>
    <row r="23" spans="1:80" ht="24.75" customHeight="1">
      <c r="A23" s="11"/>
      <c r="B23" s="11"/>
      <c r="C23" s="11"/>
      <c r="D23" s="11"/>
      <c r="E23" s="9" t="s">
        <v>50</v>
      </c>
      <c r="F23" s="10">
        <v>8000</v>
      </c>
      <c r="G23" s="10">
        <v>3000</v>
      </c>
      <c r="H23" s="10">
        <v>0</v>
      </c>
      <c r="I23" s="10">
        <f t="shared" si="0"/>
        <v>11000</v>
      </c>
      <c r="J23" s="10">
        <v>11000</v>
      </c>
      <c r="K23" s="10">
        <f t="shared" si="1"/>
        <v>0</v>
      </c>
      <c r="L23" s="10">
        <v>11000</v>
      </c>
      <c r="M23" s="10">
        <v>0</v>
      </c>
      <c r="N23" s="10">
        <f t="shared" si="2"/>
        <v>11000</v>
      </c>
      <c r="O23" s="10">
        <f t="shared" si="3"/>
        <v>0</v>
      </c>
      <c r="P23" s="10">
        <v>9650.1</v>
      </c>
      <c r="Q23" s="10">
        <f t="shared" si="4"/>
        <v>1349.8999999999996</v>
      </c>
      <c r="R23" s="10">
        <f t="shared" si="5"/>
        <v>1349.8999999999996</v>
      </c>
      <c r="S23" s="10">
        <v>0</v>
      </c>
      <c r="T23" s="10">
        <v>0</v>
      </c>
      <c r="U23" s="10">
        <v>0</v>
      </c>
      <c r="BS23" s="8" t="s">
        <v>50</v>
      </c>
      <c r="BT23" s="8" t="s">
        <v>30</v>
      </c>
      <c r="BU23" s="8" t="s">
        <v>31</v>
      </c>
      <c r="BV23" s="8" t="s">
        <v>32</v>
      </c>
      <c r="BW23" s="8" t="s">
        <v>33</v>
      </c>
      <c r="BX23" s="8" t="s">
        <v>34</v>
      </c>
      <c r="BY23" s="8" t="s">
        <v>35</v>
      </c>
      <c r="BZ23" s="8" t="s">
        <v>36</v>
      </c>
      <c r="CA23" s="8" t="s">
        <v>45</v>
      </c>
      <c r="CB23" s="8" t="s">
        <v>51</v>
      </c>
    </row>
    <row r="24" spans="1:80" ht="31.5" customHeight="1">
      <c r="A24" s="11"/>
      <c r="B24" s="11"/>
      <c r="C24" s="11" t="s">
        <v>52</v>
      </c>
      <c r="D24" s="11" t="s">
        <v>28</v>
      </c>
      <c r="E24" s="9" t="s">
        <v>53</v>
      </c>
      <c r="F24" s="10">
        <v>367000</v>
      </c>
      <c r="G24" s="10">
        <v>160000</v>
      </c>
      <c r="H24" s="10">
        <v>0</v>
      </c>
      <c r="I24" s="10">
        <f t="shared" si="0"/>
        <v>527000</v>
      </c>
      <c r="J24" s="10">
        <v>527000</v>
      </c>
      <c r="K24" s="10">
        <f t="shared" si="1"/>
        <v>0</v>
      </c>
      <c r="L24" s="10">
        <v>527000</v>
      </c>
      <c r="M24" s="10">
        <v>0</v>
      </c>
      <c r="N24" s="10">
        <f t="shared" si="2"/>
        <v>527000</v>
      </c>
      <c r="O24" s="10">
        <f t="shared" si="3"/>
        <v>0</v>
      </c>
      <c r="P24" s="10">
        <v>475470.34</v>
      </c>
      <c r="Q24" s="10">
        <f t="shared" si="4"/>
        <v>51529.659999999974</v>
      </c>
      <c r="R24" s="10">
        <f t="shared" si="5"/>
        <v>51529.659999999974</v>
      </c>
      <c r="S24" s="10">
        <v>0</v>
      </c>
      <c r="T24" s="10">
        <v>0</v>
      </c>
      <c r="U24" s="10">
        <v>0</v>
      </c>
      <c r="BS24" s="8" t="s">
        <v>53</v>
      </c>
      <c r="BT24" s="8" t="s">
        <v>30</v>
      </c>
      <c r="BU24" s="8" t="s">
        <v>31</v>
      </c>
      <c r="BV24" s="8" t="s">
        <v>54</v>
      </c>
      <c r="BW24" s="8" t="s">
        <v>33</v>
      </c>
      <c r="BX24" s="8" t="s">
        <v>34</v>
      </c>
      <c r="BY24" s="8" t="s">
        <v>35</v>
      </c>
      <c r="BZ24" s="8" t="s">
        <v>55</v>
      </c>
      <c r="CA24" s="8" t="s">
        <v>37</v>
      </c>
      <c r="CB24" s="8" t="s">
        <v>37</v>
      </c>
    </row>
    <row r="25" spans="1:80" ht="24.75" customHeight="1">
      <c r="A25" s="11"/>
      <c r="B25" s="11"/>
      <c r="C25" s="11"/>
      <c r="D25" s="11"/>
      <c r="E25" s="9" t="s">
        <v>56</v>
      </c>
      <c r="F25" s="10">
        <v>87000</v>
      </c>
      <c r="G25" s="10">
        <v>0</v>
      </c>
      <c r="H25" s="10">
        <v>0</v>
      </c>
      <c r="I25" s="10">
        <f t="shared" si="0"/>
        <v>87000</v>
      </c>
      <c r="J25" s="10">
        <v>87000</v>
      </c>
      <c r="K25" s="10">
        <f t="shared" si="1"/>
        <v>0</v>
      </c>
      <c r="L25" s="10">
        <v>50500</v>
      </c>
      <c r="M25" s="10">
        <v>0</v>
      </c>
      <c r="N25" s="10">
        <f t="shared" si="2"/>
        <v>50500</v>
      </c>
      <c r="O25" s="10">
        <f t="shared" si="3"/>
        <v>36500</v>
      </c>
      <c r="P25" s="10">
        <v>44794.89</v>
      </c>
      <c r="Q25" s="10">
        <f t="shared" si="4"/>
        <v>5705.110000000001</v>
      </c>
      <c r="R25" s="10">
        <f t="shared" si="5"/>
        <v>42205.11</v>
      </c>
      <c r="S25" s="10">
        <v>0</v>
      </c>
      <c r="T25" s="10">
        <v>0</v>
      </c>
      <c r="U25" s="10">
        <v>0</v>
      </c>
      <c r="BS25" s="8" t="s">
        <v>56</v>
      </c>
      <c r="BT25" s="8" t="s">
        <v>30</v>
      </c>
      <c r="BU25" s="8" t="s">
        <v>31</v>
      </c>
      <c r="BV25" s="8" t="s">
        <v>54</v>
      </c>
      <c r="BW25" s="8" t="s">
        <v>33</v>
      </c>
      <c r="BX25" s="8" t="s">
        <v>34</v>
      </c>
      <c r="BY25" s="8" t="s">
        <v>35</v>
      </c>
      <c r="BZ25" s="8" t="s">
        <v>55</v>
      </c>
      <c r="CA25" s="8" t="s">
        <v>37</v>
      </c>
      <c r="CB25" s="8" t="s">
        <v>40</v>
      </c>
    </row>
    <row r="26" spans="1:80" ht="24.75" customHeight="1">
      <c r="A26" s="11"/>
      <c r="B26" s="11"/>
      <c r="C26" s="11"/>
      <c r="D26" s="11"/>
      <c r="E26" s="9" t="s">
        <v>57</v>
      </c>
      <c r="F26" s="10">
        <v>26000</v>
      </c>
      <c r="G26" s="10">
        <v>0</v>
      </c>
      <c r="H26" s="10">
        <v>0</v>
      </c>
      <c r="I26" s="10">
        <f t="shared" si="0"/>
        <v>26000</v>
      </c>
      <c r="J26" s="10">
        <v>26000</v>
      </c>
      <c r="K26" s="10">
        <f t="shared" si="1"/>
        <v>0</v>
      </c>
      <c r="L26" s="10">
        <v>15600</v>
      </c>
      <c r="M26" s="10">
        <v>0</v>
      </c>
      <c r="N26" s="10">
        <f t="shared" si="2"/>
        <v>15600</v>
      </c>
      <c r="O26" s="10">
        <f t="shared" si="3"/>
        <v>10400</v>
      </c>
      <c r="P26" s="10">
        <v>8591.24</v>
      </c>
      <c r="Q26" s="10">
        <f t="shared" si="4"/>
        <v>7008.76</v>
      </c>
      <c r="R26" s="10">
        <f t="shared" si="5"/>
        <v>17408.760000000002</v>
      </c>
      <c r="S26" s="10">
        <v>0</v>
      </c>
      <c r="T26" s="10">
        <v>0</v>
      </c>
      <c r="U26" s="10">
        <v>0</v>
      </c>
      <c r="BS26" s="8" t="s">
        <v>57</v>
      </c>
      <c r="BT26" s="8" t="s">
        <v>30</v>
      </c>
      <c r="BU26" s="8" t="s">
        <v>31</v>
      </c>
      <c r="BV26" s="8" t="s">
        <v>54</v>
      </c>
      <c r="BW26" s="8" t="s">
        <v>33</v>
      </c>
      <c r="BX26" s="8" t="s">
        <v>34</v>
      </c>
      <c r="BY26" s="8" t="s">
        <v>35</v>
      </c>
      <c r="BZ26" s="8" t="s">
        <v>55</v>
      </c>
      <c r="CA26" s="8" t="s">
        <v>36</v>
      </c>
      <c r="CB26" s="8" t="s">
        <v>40</v>
      </c>
    </row>
    <row r="27" spans="1:80" ht="24.75" customHeight="1">
      <c r="A27" s="11"/>
      <c r="B27" s="11"/>
      <c r="C27" s="11"/>
      <c r="D27" s="11"/>
      <c r="E27" s="9" t="s">
        <v>58</v>
      </c>
      <c r="F27" s="10">
        <v>33000</v>
      </c>
      <c r="G27" s="10">
        <v>0</v>
      </c>
      <c r="H27" s="10">
        <v>0</v>
      </c>
      <c r="I27" s="10">
        <f t="shared" si="0"/>
        <v>33000</v>
      </c>
      <c r="J27" s="10">
        <v>33000</v>
      </c>
      <c r="K27" s="10">
        <f t="shared" si="1"/>
        <v>0</v>
      </c>
      <c r="L27" s="10">
        <v>27000</v>
      </c>
      <c r="M27" s="10">
        <v>0</v>
      </c>
      <c r="N27" s="10">
        <f t="shared" si="2"/>
        <v>27000</v>
      </c>
      <c r="O27" s="10">
        <f t="shared" si="3"/>
        <v>6000</v>
      </c>
      <c r="P27" s="10">
        <v>24000</v>
      </c>
      <c r="Q27" s="10">
        <f t="shared" si="4"/>
        <v>3000</v>
      </c>
      <c r="R27" s="10">
        <f t="shared" si="5"/>
        <v>9000</v>
      </c>
      <c r="S27" s="10">
        <v>0</v>
      </c>
      <c r="T27" s="10">
        <v>0</v>
      </c>
      <c r="U27" s="10">
        <v>0</v>
      </c>
      <c r="BS27" s="8" t="s">
        <v>58</v>
      </c>
      <c r="BT27" s="8" t="s">
        <v>30</v>
      </c>
      <c r="BU27" s="8" t="s">
        <v>31</v>
      </c>
      <c r="BV27" s="8" t="s">
        <v>54</v>
      </c>
      <c r="BW27" s="8" t="s">
        <v>33</v>
      </c>
      <c r="BX27" s="8" t="s">
        <v>34</v>
      </c>
      <c r="BY27" s="8" t="s">
        <v>35</v>
      </c>
      <c r="BZ27" s="8" t="s">
        <v>55</v>
      </c>
      <c r="CA27" s="8" t="s">
        <v>45</v>
      </c>
      <c r="CB27" s="8" t="s">
        <v>36</v>
      </c>
    </row>
    <row r="28" spans="1:81" ht="24.75" customHeight="1">
      <c r="A28" s="11"/>
      <c r="B28" s="11"/>
      <c r="C28" s="11"/>
      <c r="D28" s="11"/>
      <c r="E28" s="9" t="s">
        <v>59</v>
      </c>
      <c r="F28" s="10">
        <v>25000</v>
      </c>
      <c r="G28" s="10">
        <v>0</v>
      </c>
      <c r="H28" s="10">
        <v>0</v>
      </c>
      <c r="I28" s="10">
        <f t="shared" si="0"/>
        <v>25000</v>
      </c>
      <c r="J28" s="10">
        <v>25000</v>
      </c>
      <c r="K28" s="10">
        <f t="shared" si="1"/>
        <v>0</v>
      </c>
      <c r="L28" s="10">
        <v>5500</v>
      </c>
      <c r="M28" s="10">
        <v>0</v>
      </c>
      <c r="N28" s="10">
        <f t="shared" si="2"/>
        <v>5500</v>
      </c>
      <c r="O28" s="10">
        <f t="shared" si="3"/>
        <v>19500</v>
      </c>
      <c r="P28" s="10">
        <v>5170</v>
      </c>
      <c r="Q28" s="10">
        <f t="shared" si="4"/>
        <v>330</v>
      </c>
      <c r="R28" s="10">
        <f t="shared" si="5"/>
        <v>19830</v>
      </c>
      <c r="S28" s="10">
        <v>0</v>
      </c>
      <c r="T28" s="10">
        <v>0</v>
      </c>
      <c r="U28" s="10">
        <v>0</v>
      </c>
      <c r="BS28" s="8" t="s">
        <v>59</v>
      </c>
      <c r="BT28" s="8" t="s">
        <v>30</v>
      </c>
      <c r="BU28" s="8" t="s">
        <v>31</v>
      </c>
      <c r="BV28" s="8" t="s">
        <v>54</v>
      </c>
      <c r="BW28" s="8" t="s">
        <v>33</v>
      </c>
      <c r="BX28" s="8" t="s">
        <v>34</v>
      </c>
      <c r="BY28" s="8" t="s">
        <v>35</v>
      </c>
      <c r="BZ28" s="8" t="s">
        <v>55</v>
      </c>
      <c r="CA28" s="8" t="s">
        <v>45</v>
      </c>
      <c r="CB28" s="8" t="s">
        <v>45</v>
      </c>
      <c r="CC28" s="8" t="s">
        <v>47</v>
      </c>
    </row>
    <row r="29" spans="1:81" ht="24.75" customHeight="1">
      <c r="A29" s="11"/>
      <c r="B29" s="11"/>
      <c r="C29" s="11"/>
      <c r="D29" s="11"/>
      <c r="E29" s="9" t="s">
        <v>60</v>
      </c>
      <c r="F29" s="10">
        <v>21000</v>
      </c>
      <c r="G29" s="10">
        <v>0</v>
      </c>
      <c r="H29" s="10">
        <v>0</v>
      </c>
      <c r="I29" s="10">
        <f t="shared" si="0"/>
        <v>21000</v>
      </c>
      <c r="J29" s="10">
        <v>21000</v>
      </c>
      <c r="K29" s="10">
        <f t="shared" si="1"/>
        <v>0</v>
      </c>
      <c r="L29" s="10">
        <v>0</v>
      </c>
      <c r="M29" s="10">
        <v>0</v>
      </c>
      <c r="N29" s="10">
        <f t="shared" si="2"/>
        <v>0</v>
      </c>
      <c r="O29" s="10">
        <f t="shared" si="3"/>
        <v>21000</v>
      </c>
      <c r="P29" s="10">
        <v>0</v>
      </c>
      <c r="Q29" s="10">
        <f t="shared" si="4"/>
        <v>0</v>
      </c>
      <c r="R29" s="10">
        <f t="shared" si="5"/>
        <v>21000</v>
      </c>
      <c r="S29" s="10">
        <v>0</v>
      </c>
      <c r="T29" s="10">
        <v>0</v>
      </c>
      <c r="U29" s="10">
        <v>0</v>
      </c>
      <c r="BS29" s="8" t="s">
        <v>60</v>
      </c>
      <c r="BT29" s="8" t="s">
        <v>30</v>
      </c>
      <c r="BU29" s="8" t="s">
        <v>31</v>
      </c>
      <c r="BV29" s="8" t="s">
        <v>54</v>
      </c>
      <c r="BW29" s="8" t="s">
        <v>33</v>
      </c>
      <c r="BX29" s="8" t="s">
        <v>34</v>
      </c>
      <c r="BY29" s="8" t="s">
        <v>35</v>
      </c>
      <c r="BZ29" s="8" t="s">
        <v>55</v>
      </c>
      <c r="CA29" s="8" t="s">
        <v>45</v>
      </c>
      <c r="CB29" s="8" t="s">
        <v>45</v>
      </c>
      <c r="CC29" s="8" t="s">
        <v>49</v>
      </c>
    </row>
    <row r="30" spans="1:80" ht="24.75" customHeight="1">
      <c r="A30" s="11"/>
      <c r="B30" s="11"/>
      <c r="C30" s="11"/>
      <c r="D30" s="11"/>
      <c r="E30" s="9" t="s">
        <v>61</v>
      </c>
      <c r="F30" s="10">
        <v>24000</v>
      </c>
      <c r="G30" s="10">
        <v>0</v>
      </c>
      <c r="H30" s="10">
        <v>0</v>
      </c>
      <c r="I30" s="10">
        <f t="shared" si="0"/>
        <v>24000</v>
      </c>
      <c r="J30" s="10">
        <v>24000</v>
      </c>
      <c r="K30" s="10">
        <f t="shared" si="1"/>
        <v>0</v>
      </c>
      <c r="L30" s="10">
        <v>12000</v>
      </c>
      <c r="M30" s="10">
        <v>0</v>
      </c>
      <c r="N30" s="10">
        <f t="shared" si="2"/>
        <v>12000</v>
      </c>
      <c r="O30" s="10">
        <f t="shared" si="3"/>
        <v>12000</v>
      </c>
      <c r="P30" s="10">
        <v>9000</v>
      </c>
      <c r="Q30" s="10">
        <f t="shared" si="4"/>
        <v>3000</v>
      </c>
      <c r="R30" s="10">
        <f t="shared" si="5"/>
        <v>15000</v>
      </c>
      <c r="S30" s="10">
        <v>0</v>
      </c>
      <c r="T30" s="10">
        <v>0</v>
      </c>
      <c r="U30" s="10">
        <v>0</v>
      </c>
      <c r="BS30" s="8" t="s">
        <v>61</v>
      </c>
      <c r="BT30" s="8" t="s">
        <v>30</v>
      </c>
      <c r="BU30" s="8" t="s">
        <v>31</v>
      </c>
      <c r="BV30" s="8" t="s">
        <v>54</v>
      </c>
      <c r="BW30" s="8" t="s">
        <v>33</v>
      </c>
      <c r="BX30" s="8" t="s">
        <v>34</v>
      </c>
      <c r="BY30" s="8" t="s">
        <v>35</v>
      </c>
      <c r="BZ30" s="8" t="s">
        <v>55</v>
      </c>
      <c r="CA30" s="8" t="s">
        <v>45</v>
      </c>
      <c r="CB30" s="8" t="s">
        <v>51</v>
      </c>
    </row>
    <row r="31" spans="1:80" ht="24.75" customHeight="1">
      <c r="A31" s="11"/>
      <c r="B31" s="11"/>
      <c r="C31" s="11"/>
      <c r="D31" s="11"/>
      <c r="E31" s="9" t="s">
        <v>62</v>
      </c>
      <c r="F31" s="10">
        <v>31000</v>
      </c>
      <c r="G31" s="10">
        <v>7000</v>
      </c>
      <c r="H31" s="10">
        <v>0</v>
      </c>
      <c r="I31" s="10">
        <f t="shared" si="0"/>
        <v>38000</v>
      </c>
      <c r="J31" s="10">
        <v>38000</v>
      </c>
      <c r="K31" s="10">
        <f t="shared" si="1"/>
        <v>0</v>
      </c>
      <c r="L31" s="10">
        <v>37000</v>
      </c>
      <c r="M31" s="10">
        <v>0</v>
      </c>
      <c r="N31" s="10">
        <f t="shared" si="2"/>
        <v>37000</v>
      </c>
      <c r="O31" s="10">
        <f t="shared" si="3"/>
        <v>1000</v>
      </c>
      <c r="P31" s="10">
        <v>36816</v>
      </c>
      <c r="Q31" s="10">
        <f t="shared" si="4"/>
        <v>184</v>
      </c>
      <c r="R31" s="10">
        <f t="shared" si="5"/>
        <v>1184</v>
      </c>
      <c r="S31" s="10">
        <v>0</v>
      </c>
      <c r="T31" s="10">
        <v>0</v>
      </c>
      <c r="U31" s="10">
        <v>0</v>
      </c>
      <c r="BS31" s="8" t="s">
        <v>62</v>
      </c>
      <c r="BT31" s="8" t="s">
        <v>30</v>
      </c>
      <c r="BU31" s="8" t="s">
        <v>31</v>
      </c>
      <c r="BV31" s="8" t="s">
        <v>54</v>
      </c>
      <c r="BW31" s="8" t="s">
        <v>33</v>
      </c>
      <c r="BX31" s="8" t="s">
        <v>34</v>
      </c>
      <c r="BY31" s="8" t="s">
        <v>35</v>
      </c>
      <c r="BZ31" s="8" t="s">
        <v>55</v>
      </c>
      <c r="CA31" s="8" t="s">
        <v>45</v>
      </c>
      <c r="CB31" s="8" t="s">
        <v>63</v>
      </c>
    </row>
    <row r="32" spans="1:80" ht="24.75" customHeight="1">
      <c r="A32" s="11"/>
      <c r="B32" s="11"/>
      <c r="C32" s="11"/>
      <c r="D32" s="11"/>
      <c r="E32" s="9" t="s">
        <v>64</v>
      </c>
      <c r="F32" s="10">
        <v>21000</v>
      </c>
      <c r="G32" s="10">
        <v>0</v>
      </c>
      <c r="H32" s="10">
        <v>0</v>
      </c>
      <c r="I32" s="10">
        <f t="shared" si="0"/>
        <v>21000</v>
      </c>
      <c r="J32" s="10">
        <v>21000</v>
      </c>
      <c r="K32" s="10">
        <f t="shared" si="1"/>
        <v>0</v>
      </c>
      <c r="L32" s="10">
        <v>16000</v>
      </c>
      <c r="M32" s="10">
        <v>-16000</v>
      </c>
      <c r="N32" s="10">
        <f t="shared" si="2"/>
        <v>0</v>
      </c>
      <c r="O32" s="10">
        <f t="shared" si="3"/>
        <v>21000</v>
      </c>
      <c r="P32" s="10">
        <v>0</v>
      </c>
      <c r="Q32" s="10">
        <f t="shared" si="4"/>
        <v>0</v>
      </c>
      <c r="R32" s="10">
        <f t="shared" si="5"/>
        <v>21000</v>
      </c>
      <c r="S32" s="10">
        <v>0</v>
      </c>
      <c r="T32" s="10">
        <v>0</v>
      </c>
      <c r="U32" s="10">
        <v>0</v>
      </c>
      <c r="BS32" s="8" t="s">
        <v>64</v>
      </c>
      <c r="BT32" s="8" t="s">
        <v>30</v>
      </c>
      <c r="BU32" s="8" t="s">
        <v>31</v>
      </c>
      <c r="BV32" s="8" t="s">
        <v>54</v>
      </c>
      <c r="BW32" s="8" t="s">
        <v>33</v>
      </c>
      <c r="BX32" s="8" t="s">
        <v>34</v>
      </c>
      <c r="BY32" s="8" t="s">
        <v>35</v>
      </c>
      <c r="BZ32" s="8" t="s">
        <v>55</v>
      </c>
      <c r="CA32" s="8" t="s">
        <v>45</v>
      </c>
      <c r="CB32" s="8" t="s">
        <v>65</v>
      </c>
    </row>
    <row r="33" spans="1:80" ht="31.5" customHeight="1">
      <c r="A33" s="11"/>
      <c r="B33" s="11"/>
      <c r="C33" s="11" t="s">
        <v>66</v>
      </c>
      <c r="D33" s="11" t="s">
        <v>28</v>
      </c>
      <c r="E33" s="9" t="s">
        <v>67</v>
      </c>
      <c r="F33" s="10">
        <v>104000</v>
      </c>
      <c r="G33" s="10">
        <v>0</v>
      </c>
      <c r="H33" s="10">
        <v>0</v>
      </c>
      <c r="I33" s="10">
        <f t="shared" si="0"/>
        <v>104000</v>
      </c>
      <c r="J33" s="10">
        <v>104000</v>
      </c>
      <c r="K33" s="10">
        <f t="shared" si="1"/>
        <v>0</v>
      </c>
      <c r="L33" s="10">
        <v>0</v>
      </c>
      <c r="M33" s="10">
        <v>0</v>
      </c>
      <c r="N33" s="10">
        <f t="shared" si="2"/>
        <v>0</v>
      </c>
      <c r="O33" s="10">
        <f t="shared" si="3"/>
        <v>104000</v>
      </c>
      <c r="P33" s="10">
        <v>0</v>
      </c>
      <c r="Q33" s="10">
        <f t="shared" si="4"/>
        <v>0</v>
      </c>
      <c r="R33" s="10">
        <f t="shared" si="5"/>
        <v>104000</v>
      </c>
      <c r="S33" s="10">
        <v>0</v>
      </c>
      <c r="T33" s="10">
        <v>0</v>
      </c>
      <c r="U33" s="10">
        <v>0</v>
      </c>
      <c r="BS33" s="8" t="s">
        <v>67</v>
      </c>
      <c r="BT33" s="8" t="s">
        <v>30</v>
      </c>
      <c r="BU33" s="8" t="s">
        <v>31</v>
      </c>
      <c r="BV33" s="8" t="s">
        <v>68</v>
      </c>
      <c r="BW33" s="8" t="s">
        <v>33</v>
      </c>
      <c r="BX33" s="8" t="s">
        <v>34</v>
      </c>
      <c r="BY33" s="8" t="s">
        <v>35</v>
      </c>
      <c r="BZ33" s="8" t="s">
        <v>55</v>
      </c>
      <c r="CA33" s="8" t="s">
        <v>37</v>
      </c>
      <c r="CB33" s="8" t="s">
        <v>37</v>
      </c>
    </row>
    <row r="34" spans="1:80" ht="24.75" customHeight="1">
      <c r="A34" s="11"/>
      <c r="B34" s="11"/>
      <c r="C34" s="11"/>
      <c r="D34" s="11"/>
      <c r="E34" s="9" t="s">
        <v>69</v>
      </c>
      <c r="F34" s="10">
        <v>12000</v>
      </c>
      <c r="G34" s="10">
        <v>0</v>
      </c>
      <c r="H34" s="10">
        <v>0</v>
      </c>
      <c r="I34" s="10">
        <f t="shared" si="0"/>
        <v>12000</v>
      </c>
      <c r="J34" s="10">
        <v>12000</v>
      </c>
      <c r="K34" s="10">
        <f t="shared" si="1"/>
        <v>0</v>
      </c>
      <c r="L34" s="10">
        <v>0</v>
      </c>
      <c r="M34" s="10">
        <v>0</v>
      </c>
      <c r="N34" s="10">
        <f t="shared" si="2"/>
        <v>0</v>
      </c>
      <c r="O34" s="10">
        <f t="shared" si="3"/>
        <v>12000</v>
      </c>
      <c r="P34" s="10">
        <v>0</v>
      </c>
      <c r="Q34" s="10">
        <f t="shared" si="4"/>
        <v>0</v>
      </c>
      <c r="R34" s="10">
        <f t="shared" si="5"/>
        <v>12000</v>
      </c>
      <c r="S34" s="10">
        <v>0</v>
      </c>
      <c r="T34" s="10">
        <v>0</v>
      </c>
      <c r="U34" s="10">
        <v>0</v>
      </c>
      <c r="BS34" s="8" t="s">
        <v>69</v>
      </c>
      <c r="BT34" s="8" t="s">
        <v>30</v>
      </c>
      <c r="BU34" s="8" t="s">
        <v>31</v>
      </c>
      <c r="BV34" s="8" t="s">
        <v>68</v>
      </c>
      <c r="BW34" s="8" t="s">
        <v>33</v>
      </c>
      <c r="BX34" s="8" t="s">
        <v>34</v>
      </c>
      <c r="BY34" s="8" t="s">
        <v>35</v>
      </c>
      <c r="BZ34" s="8" t="s">
        <v>55</v>
      </c>
      <c r="CA34" s="8" t="s">
        <v>45</v>
      </c>
      <c r="CB34" s="8" t="s">
        <v>36</v>
      </c>
    </row>
    <row r="35" spans="1:21" ht="24.75" customHeight="1">
      <c r="A35" s="20" t="s">
        <v>21</v>
      </c>
      <c r="B35" s="21"/>
      <c r="C35" s="21"/>
      <c r="D35" s="21"/>
      <c r="E35" s="22"/>
      <c r="F35" s="12">
        <v>14897000</v>
      </c>
      <c r="G35" s="12">
        <v>12570850</v>
      </c>
      <c r="H35" s="12">
        <v>930050</v>
      </c>
      <c r="I35" s="12">
        <f t="shared" si="0"/>
        <v>26537800</v>
      </c>
      <c r="J35" s="12">
        <v>26537800</v>
      </c>
      <c r="K35" s="12">
        <f t="shared" si="1"/>
        <v>0</v>
      </c>
      <c r="L35" s="12">
        <v>27240250</v>
      </c>
      <c r="M35" s="12">
        <v>-945850</v>
      </c>
      <c r="N35" s="12">
        <f t="shared" si="2"/>
        <v>26294400</v>
      </c>
      <c r="O35" s="12">
        <f t="shared" si="3"/>
        <v>243400</v>
      </c>
      <c r="P35" s="12">
        <v>26082398.459999997</v>
      </c>
      <c r="Q35" s="12">
        <f t="shared" si="4"/>
        <v>212001.54000000283</v>
      </c>
      <c r="R35" s="13">
        <f t="shared" si="5"/>
        <v>455401.54000000283</v>
      </c>
      <c r="S35" s="13">
        <v>108000</v>
      </c>
      <c r="T35" s="13">
        <v>0</v>
      </c>
      <c r="U35" s="13">
        <v>0</v>
      </c>
    </row>
  </sheetData>
  <sheetProtection/>
  <mergeCells count="4">
    <mergeCell ref="A7:E7"/>
    <mergeCell ref="A10:U10"/>
    <mergeCell ref="A11:U11"/>
    <mergeCell ref="A35:E35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39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User</cp:lastModifiedBy>
  <cp:lastPrinted>2020-12-15T14:27:06Z</cp:lastPrinted>
  <dcterms:created xsi:type="dcterms:W3CDTF">2020-12-14T07:31:19Z</dcterms:created>
  <dcterms:modified xsi:type="dcterms:W3CDTF">2024-01-23T07:18:22Z</dcterms:modified>
  <cp:category/>
  <cp:version/>
  <cp:contentType/>
  <cp:contentStatus/>
</cp:coreProperties>
</file>